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DTC Furniture" sheetId="2" state="visible" r:id="rId2"/>
    <sheet xmlns:r="http://schemas.openxmlformats.org/officeDocument/2006/relationships" name="Furniture Wholesale" sheetId="3" state="visible" r:id="rId3"/>
    <sheet xmlns:r="http://schemas.openxmlformats.org/officeDocument/2006/relationships" name="Furniture Retail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text"/>
    <numFmt numFmtId="165" formatCode="$#,##0.00"/>
  </numFmts>
  <fonts count="10">
    <font>
      <name val="Calibri"/>
      <family val="2"/>
      <color theme="1"/>
      <sz val="11"/>
      <scheme val="minor"/>
    </font>
    <font>
      <b val="1"/>
      <color rgb="001F4E78"/>
      <sz val="14"/>
    </font>
    <font>
      <i val="1"/>
      <color rgb="00666666"/>
    </font>
    <font>
      <b val="1"/>
      <color rgb="00FFFFFF"/>
      <sz val="11"/>
    </font>
    <font>
      <b val="1"/>
      <color rgb="00000000"/>
    </font>
    <font>
      <i val="1"/>
      <color rgb="00999999"/>
      <sz val="9"/>
    </font>
    <font>
      <b val="1"/>
      <color rgb="00006100"/>
    </font>
    <font>
      <b val="1"/>
    </font>
    <font>
      <sz val="10"/>
    </font>
    <font>
      <b val="1"/>
      <color rgb="001F4E78"/>
      <sz val="11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8" fillId="0" borderId="0" pivotButton="0" quotePrefix="0" xfId="0"/>
    <xf numFmtId="0" fontId="9" fillId="0" borderId="0" pivotButton="0" quotePrefix="0" xfId="0"/>
    <xf numFmtId="0" fontId="2" fillId="0" borderId="0" applyAlignment="1" pivotButton="0" quotePrefix="0" xfId="0">
      <alignment horizontal="center"/>
    </xf>
    <xf numFmtId="0" fontId="3" fillId="2" borderId="0" applyAlignment="1" pivotButton="0" quotePrefix="0" xfId="0">
      <alignment horizontal="center"/>
    </xf>
    <xf numFmtId="0" fontId="4" fillId="0" borderId="0" applyAlignment="1" pivotButton="0" quotePrefix="0" xfId="0">
      <alignment horizontal="center"/>
    </xf>
    <xf numFmtId="0" fontId="4" fillId="0" borderId="0" pivotButton="0" quotePrefix="0" xfId="0"/>
    <xf numFmtId="164" fontId="4" fillId="3" borderId="1" applyAlignment="1" pivotButton="0" quotePrefix="0" xfId="0">
      <alignment horizontal="right"/>
    </xf>
    <xf numFmtId="0" fontId="5" fillId="0" borderId="0" pivotButton="0" quotePrefix="0" xfId="0"/>
    <xf numFmtId="165" fontId="4" fillId="3" borderId="1" applyAlignment="1" pivotButton="0" quotePrefix="0" xfId="0">
      <alignment horizontal="right"/>
    </xf>
    <xf numFmtId="10" fontId="4" fillId="3" borderId="1" applyAlignment="1" pivotButton="0" quotePrefix="0" xfId="0">
      <alignment horizontal="right"/>
    </xf>
    <xf numFmtId="1" fontId="4" fillId="3" borderId="1" applyAlignment="1" pivotButton="0" quotePrefix="0" xfId="0">
      <alignment horizontal="right"/>
    </xf>
    <xf numFmtId="0" fontId="6" fillId="0" borderId="0" applyAlignment="1" pivotButton="0" quotePrefix="0" xfId="0">
      <alignment horizontal="center"/>
    </xf>
    <xf numFmtId="0" fontId="7" fillId="0" borderId="0" pivotButton="0" quotePrefix="0" xfId="0"/>
    <xf numFmtId="0" fontId="6" fillId="4" borderId="1" applyAlignment="1" pivotButton="0" quotePrefix="0" xfId="0">
      <alignment horizontal="right"/>
    </xf>
    <xf numFmtId="165" fontId="6" fillId="4" borderId="1" applyAlignment="1" pivotButton="0" quotePrefix="0" xfId="0">
      <alignment horizontal="right"/>
    </xf>
    <xf numFmtId="10" fontId="6" fillId="4" borderId="1" applyAlignment="1" pivotButton="0" quotePrefix="0" xfId="0">
      <alignment horizontal="right"/>
    </xf>
    <xf numFmtId="1" fontId="6" fillId="4" borderId="1" applyAlignment="1" pivotButton="0" quotePrefix="0" xfId="0">
      <alignment horizontal="right"/>
    </xf>
    <xf numFmtId="49" fontId="6" fillId="4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3"/>
  <sheetViews>
    <sheetView workbookViewId="0">
      <selection activeCell="A1" sqref="A1"/>
    </sheetView>
  </sheetViews>
  <sheetFormatPr baseColWidth="8" defaultRowHeight="15"/>
  <cols>
    <col width="80" customWidth="1" min="1" max="1"/>
    <col width="5" customWidth="1" min="2" max="2"/>
    <col width="5" customWidth="1" min="3" max="3"/>
    <col width="5" customWidth="1" min="4" max="4"/>
  </cols>
  <sheetData>
    <row r="1" ht="25" customHeight="1">
      <c r="A1" s="1" t="inlineStr">
        <is>
          <t>FURNITURE DISCOVER – Channel Profit Calculator</t>
        </is>
      </c>
    </row>
    <row r="2">
      <c r="A2" s="2" t="inlineStr"/>
      <c r="B2" t="inlineStr"/>
    </row>
    <row r="3">
      <c r="A3" s="3" t="inlineStr">
        <is>
          <t>HOW TO USE THIS TEMPLATE</t>
        </is>
      </c>
      <c r="B3" t="inlineStr"/>
    </row>
    <row r="4">
      <c r="A4" s="2" t="inlineStr"/>
      <c r="B4" t="inlineStr"/>
    </row>
    <row r="5">
      <c r="A5" s="3" t="inlineStr">
        <is>
          <t>1. Navigate to the relevant worksheet:</t>
        </is>
      </c>
      <c r="B5" t="inlineStr"/>
    </row>
    <row r="6">
      <c r="A6" s="2" t="inlineStr">
        <is>
          <t xml:space="preserve">   • DTC Furniture – For direct-to-consumer brands (own website, Meta/Google ads)</t>
        </is>
      </c>
    </row>
    <row r="7">
      <c r="A7" s="2" t="inlineStr">
        <is>
          <t xml:space="preserve">   • Furniture Wholesale – For B2B brands selling to retailers/distributors</t>
        </is>
      </c>
    </row>
    <row r="8">
      <c r="A8" s="2" t="inlineStr">
        <is>
          <t xml:space="preserve">   • Furniture Retail – For brands selling on Amazon, Wayfair, or other platforms</t>
        </is>
      </c>
    </row>
    <row r="9">
      <c r="A9" s="2" t="inlineStr"/>
      <c r="B9" t="inlineStr"/>
    </row>
    <row r="10">
      <c r="A10" s="3" t="inlineStr">
        <is>
          <t>2. Edit ONLY the YELLOW cells (Input Parameters).</t>
        </is>
      </c>
      <c r="B10" t="inlineStr"/>
    </row>
    <row r="11">
      <c r="A11" s="2" t="inlineStr">
        <is>
          <t xml:space="preserve">   All GREEN cells contain formulas and will auto-calculate.</t>
        </is>
      </c>
    </row>
    <row r="12">
      <c r="A12" s="2" t="inlineStr"/>
      <c r="B12" t="inlineStr"/>
    </row>
    <row r="13">
      <c r="A13" s="3" t="inlineStr">
        <is>
          <t>3. Key input fields explained:</t>
        </is>
      </c>
      <c r="B13" t="inlineStr"/>
    </row>
    <row r="14">
      <c r="A14" s="2" t="inlineStr"/>
      <c r="B14" t="inlineStr"/>
    </row>
    <row r="15">
      <c r="A15" s="2" t="inlineStr">
        <is>
          <t xml:space="preserve">   DTC Furniture:</t>
        </is>
      </c>
      <c r="B15" t="inlineStr"/>
    </row>
    <row r="16">
      <c r="A16" s="2" t="inlineStr">
        <is>
          <t xml:space="preserve">   • Ex-factory Price (FOB) – Your landed factory cost per unit</t>
        </is>
      </c>
    </row>
    <row r="17">
      <c r="A17" s="2" t="inlineStr">
        <is>
          <t xml:space="preserve">   • Target Retail Price – Your planned selling price to end consumers</t>
        </is>
      </c>
    </row>
    <row r="18">
      <c r="A18" s="2" t="inlineStr">
        <is>
          <t xml:space="preserve">   • Monthly Ad Budget – Total spend on Meta/Google/TikTok ads</t>
        </is>
      </c>
    </row>
    <row r="19">
      <c r="A19" s="2" t="inlineStr">
        <is>
          <t xml:space="preserve">   • CPC – Cost Per Click from your ad platform dashboard</t>
        </is>
      </c>
    </row>
    <row r="20">
      <c r="A20" s="2" t="inlineStr">
        <is>
          <t xml:space="preserve">   • Conversion Rate – Website visitors who complete purchase</t>
        </is>
      </c>
    </row>
    <row r="21">
      <c r="A21" s="2" t="inlineStr">
        <is>
          <t xml:space="preserve">   • Return Rate – Industry avg 8.5%-14.2% for furniture DTC</t>
        </is>
      </c>
    </row>
    <row r="22">
      <c r="A22" s="2" t="inlineStr">
        <is>
          <t xml:space="preserve">   • Residual Value Loss – % of product value lost on returned items</t>
        </is>
      </c>
    </row>
    <row r="23">
      <c r="A23" s="2" t="inlineStr"/>
      <c r="B23" t="inlineStr"/>
    </row>
    <row r="24">
      <c r="A24" s="2" t="inlineStr">
        <is>
          <t xml:space="preserve">   Furniture Wholesale:</t>
        </is>
      </c>
      <c r="B24" t="inlineStr"/>
    </row>
    <row r="25">
      <c r="A25" s="2" t="inlineStr">
        <is>
          <t xml:space="preserve">   • Wholesale Price – Price you sell to retailers/distributors</t>
        </is>
      </c>
    </row>
    <row r="26">
      <c r="A26" s="2" t="inlineStr">
        <is>
          <t xml:space="preserve">   • Active Clients – Number of regular B2B buyers</t>
        </is>
      </c>
      <c r="B26" t="inlineStr"/>
    </row>
    <row r="27">
      <c r="A27" s="2" t="inlineStr">
        <is>
          <t xml:space="preserve">   • Avg Order per Client – Average monthly units per client</t>
        </is>
      </c>
    </row>
    <row r="28">
      <c r="A28" s="2" t="inlineStr">
        <is>
          <t xml:space="preserve">   • Show/Sample Investment – Monthly trade show + sample costs</t>
        </is>
      </c>
    </row>
    <row r="29">
      <c r="A29" s="2" t="inlineStr">
        <is>
          <t xml:space="preserve">   • Payment Terms – Days until client pays (affects cash flow)</t>
        </is>
      </c>
    </row>
    <row r="30">
      <c r="A30" s="2" t="inlineStr">
        <is>
          <t xml:space="preserve">   • Bad Debt Rate – % of revenue you expect to write off</t>
        </is>
      </c>
    </row>
    <row r="31">
      <c r="A31" s="2" t="inlineStr"/>
      <c r="B31" t="inlineStr"/>
    </row>
    <row r="32">
      <c r="A32" s="2" t="inlineStr">
        <is>
          <t xml:space="preserve">   Furniture Retail:</t>
        </is>
      </c>
      <c r="B32" t="inlineStr"/>
    </row>
    <row r="33">
      <c r="A33" s="2" t="inlineStr">
        <is>
          <t xml:space="preserve">   • Platform Selling Price – Your listed price on Amazon/Wayfair</t>
        </is>
      </c>
    </row>
    <row r="34">
      <c r="A34" s="2" t="inlineStr">
        <is>
          <t xml:space="preserve">   • Platform Commission Rate – % taken by platform (15%-22% typical)</t>
        </is>
      </c>
    </row>
    <row r="35">
      <c r="A35" s="2" t="inlineStr">
        <is>
          <t xml:space="preserve">   • FBA/Storage Fee – Per-unit fulfillment cost charged by platform</t>
        </is>
      </c>
    </row>
    <row r="36">
      <c r="A36" s="2" t="inlineStr">
        <is>
          <t xml:space="preserve">   • Ad ACoS – Advertising Cost of Sales target (ad spend / revenue)</t>
        </is>
      </c>
    </row>
    <row r="37">
      <c r="A37" s="2" t="inlineStr">
        <is>
          <t xml:space="preserve">   • Inventory Turnover Days – Days to sell through average inventory</t>
        </is>
      </c>
    </row>
    <row r="38">
      <c r="A38" s="2" t="inlineStr"/>
      <c r="B38" t="inlineStr"/>
    </row>
    <row r="39">
      <c r="A39" s="3" t="inlineStr">
        <is>
          <t>4. Read the results:</t>
        </is>
      </c>
      <c r="B39" t="inlineStr"/>
    </row>
    <row r="40">
      <c r="A40" s="2" t="inlineStr">
        <is>
          <t xml:space="preserve">   • Gross Margin % – Revenue minus direct product cost</t>
        </is>
      </c>
    </row>
    <row r="41">
      <c r="A41" s="2" t="inlineStr">
        <is>
          <t xml:space="preserve">   • Net Margin % – True profit after ALL costs (the number that matters)</t>
        </is>
      </c>
    </row>
    <row r="42">
      <c r="A42" s="2" t="inlineStr">
        <is>
          <t xml:space="preserve">   • Break-Even Units – Minimum monthly sales to cover fixed costs</t>
        </is>
      </c>
    </row>
    <row r="43">
      <c r="A43" s="2" t="inlineStr">
        <is>
          <t xml:space="preserve">   • Profitability Rating – HEALTHY / MODERATE / LOW / LOSS</t>
        </is>
      </c>
    </row>
    <row r="44">
      <c r="A44" s="2" t="inlineStr">
        <is>
          <t xml:space="preserve">   • Cash-Flow Positive? – YES or NO flag</t>
        </is>
      </c>
      <c r="B44" t="inlineStr"/>
    </row>
    <row r="45">
      <c r="A45" s="2" t="inlineStr"/>
      <c r="B45" t="inlineStr"/>
    </row>
    <row r="46">
      <c r="A46" s="3" t="inlineStr">
        <is>
          <t>5. Recommended workflow:</t>
        </is>
      </c>
      <c r="B46" t="inlineStr"/>
    </row>
    <row r="47">
      <c r="A47" s="2" t="inlineStr">
        <is>
          <t xml:space="preserve">   a) Run CONSERVATIVE scenario: Use upper-bound CAC, median+ return rate</t>
        </is>
      </c>
    </row>
    <row r="48">
      <c r="A48" s="2" t="inlineStr">
        <is>
          <t xml:space="preserve">   b) Run OPTIMISTIC scenario: Use lower-bound CAC, lower return rate</t>
        </is>
      </c>
    </row>
    <row r="49">
      <c r="A49" s="2" t="inlineStr">
        <is>
          <t xml:space="preserve">   c) The gap between (a) and (b) = your real profit bandwidth</t>
        </is>
      </c>
    </row>
    <row r="50">
      <c r="A50" s="2" t="inlineStr"/>
      <c r="B50" t="inlineStr"/>
    </row>
    <row r="51">
      <c r="A51" s="3" t="inlineStr">
        <is>
          <t>6. Important notes:</t>
        </is>
      </c>
      <c r="B51" t="inlineStr"/>
    </row>
    <row r="52">
      <c r="A52" s="2" t="inlineStr">
        <is>
          <t xml:space="preserve">   • All currency values are in USD</t>
        </is>
      </c>
      <c r="B52" t="inlineStr"/>
    </row>
    <row r="53">
      <c r="A53" s="2" t="inlineStr">
        <is>
          <t xml:space="preserve">   • Formulas use ROUNDUP for break-even to avoid fractional units</t>
        </is>
      </c>
    </row>
    <row r="54">
      <c r="A54" s="2" t="inlineStr">
        <is>
          <t xml:space="preserve">   • If Break-Even shows 'N/A', your contribution margin is zero or negative</t>
        </is>
      </c>
    </row>
    <row r="55">
      <c r="A55" s="2" t="inlineStr">
        <is>
          <t xml:space="preserve">   • Do not delete or overwrite formula cells – copy the sheet to test scenarios</t>
        </is>
      </c>
    </row>
    <row r="56">
      <c r="A56" s="2" t="inlineStr"/>
      <c r="B56" t="inlineStr"/>
    </row>
    <row r="57">
      <c r="A57" s="3" t="inlineStr">
        <is>
          <t>DATA SOURCE &amp; DISCLAIMER</t>
        </is>
      </c>
      <c r="B57" t="inlineStr"/>
    </row>
    <row r="58">
      <c r="A58" s="2" t="inlineStr"/>
      <c r="B58" t="inlineStr"/>
    </row>
    <row r="59">
      <c r="A59" s="2" t="inlineStr">
        <is>
          <t>Benchmark data sourced from FD 2026 industry survey of 47 global furniture brands</t>
        </is>
      </c>
    </row>
    <row r="60">
      <c r="A60" s="2" t="inlineStr">
        <is>
          <t>(annual revenue $5M-$30M range) and cross-validated with public filings.</t>
        </is>
      </c>
    </row>
    <row r="61">
      <c r="A61" s="2" t="inlineStr">
        <is>
          <t>This template is for planning purposes only. Actual results will vary.</t>
        </is>
      </c>
    </row>
    <row r="62">
      <c r="A62" s="2" t="inlineStr"/>
      <c r="B62" t="inlineStr"/>
    </row>
    <row r="63">
      <c r="A63" s="2" t="inlineStr">
        <is>
          <t>Last Updated: June 2026 | FURNITURE DISCOVER</t>
        </is>
      </c>
      <c r="B63" t="inlineStr"/>
    </row>
  </sheetData>
  <mergeCells count="35">
    <mergeCell ref="A17:D17"/>
    <mergeCell ref="A8:D8"/>
    <mergeCell ref="A22:D22"/>
    <mergeCell ref="A53:D53"/>
    <mergeCell ref="A35:D35"/>
    <mergeCell ref="A20:D20"/>
    <mergeCell ref="A29:D29"/>
    <mergeCell ref="A43:D43"/>
    <mergeCell ref="A19:D19"/>
    <mergeCell ref="A28:D28"/>
    <mergeCell ref="A40:D40"/>
    <mergeCell ref="A34:D34"/>
    <mergeCell ref="A48:D48"/>
    <mergeCell ref="A30:D30"/>
    <mergeCell ref="A59:D59"/>
    <mergeCell ref="A11:D11"/>
    <mergeCell ref="A49:D49"/>
    <mergeCell ref="A60:D60"/>
    <mergeCell ref="A36:D36"/>
    <mergeCell ref="A1:D1"/>
    <mergeCell ref="A61:D61"/>
    <mergeCell ref="A6:D6"/>
    <mergeCell ref="A54:D54"/>
    <mergeCell ref="A7:D7"/>
    <mergeCell ref="A25:D25"/>
    <mergeCell ref="A41:D41"/>
    <mergeCell ref="A16:D16"/>
    <mergeCell ref="A37:D37"/>
    <mergeCell ref="A18:D18"/>
    <mergeCell ref="A27:D27"/>
    <mergeCell ref="A21:D21"/>
    <mergeCell ref="A55:D55"/>
    <mergeCell ref="A33:D33"/>
    <mergeCell ref="A47:D47"/>
    <mergeCell ref="A42:D4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4"/>
  <sheetViews>
    <sheetView workbookViewId="0">
      <selection activeCell="A1" sqref="A1"/>
    </sheetView>
  </sheetViews>
  <sheetFormatPr baseColWidth="8" defaultRowHeight="15"/>
  <cols>
    <col width="50" customWidth="1" min="1" max="1"/>
    <col width="37" customWidth="1" min="2" max="2"/>
    <col width="50" customWidth="1" min="3" max="3"/>
    <col width="17" customWidth="1" min="4" max="4"/>
  </cols>
  <sheetData>
    <row r="1" ht="25" customHeight="1">
      <c r="A1" s="1" t="inlineStr">
        <is>
          <t>DTC Furniture Profit Calculator</t>
        </is>
      </c>
    </row>
    <row r="2">
      <c r="A2" s="4" t="inlineStr">
        <is>
          <t>Enter your parameters in YELLOW cells. GREEN cells auto-calculate.</t>
        </is>
      </c>
    </row>
    <row r="3"/>
    <row r="4" ht="22" customHeight="1">
      <c r="A4" s="5" t="inlineStr">
        <is>
          <t>INPUT PARAMETERS (Edit These)</t>
        </is>
      </c>
    </row>
    <row r="5">
      <c r="A5" s="6" t="inlineStr">
        <is>
          <t>A</t>
        </is>
      </c>
      <c r="B5" s="7" t="inlineStr">
        <is>
          <t>Product Name</t>
        </is>
      </c>
      <c r="C5" s="8" t="inlineStr">
        <is>
          <t>Fabric 3-Seat Sofa</t>
        </is>
      </c>
      <c r="D5" s="9" t="inlineStr">
        <is>
          <t>Edit this value</t>
        </is>
      </c>
    </row>
    <row r="6">
      <c r="A6" s="6" t="inlineStr">
        <is>
          <t>B</t>
        </is>
      </c>
      <c r="B6" s="7" t="inlineStr">
        <is>
          <t>Ex-factory Price (FOB) per Unit</t>
        </is>
      </c>
      <c r="C6" s="10" t="n">
        <v>285</v>
      </c>
      <c r="D6" s="9" t="inlineStr">
        <is>
          <t>Edit this value</t>
        </is>
      </c>
    </row>
    <row r="7">
      <c r="A7" s="6" t="inlineStr">
        <is>
          <t>C</t>
        </is>
      </c>
      <c r="B7" s="7" t="inlineStr">
        <is>
          <t>Target Retail Price per Unit</t>
        </is>
      </c>
      <c r="C7" s="10" t="n">
        <v>899</v>
      </c>
      <c r="D7" s="9" t="inlineStr">
        <is>
          <t>Edit this value</t>
        </is>
      </c>
    </row>
    <row r="8">
      <c r="A8" s="6" t="inlineStr">
        <is>
          <t>D</t>
        </is>
      </c>
      <c r="B8" s="7" t="inlineStr">
        <is>
          <t>Monthly Advertising Budget</t>
        </is>
      </c>
      <c r="C8" s="10" t="n">
        <v>15000</v>
      </c>
      <c r="D8" s="9" t="inlineStr">
        <is>
          <t>Edit this value</t>
        </is>
      </c>
    </row>
    <row r="9">
      <c r="A9" s="6" t="inlineStr">
        <is>
          <t>E</t>
        </is>
      </c>
      <c r="B9" s="7" t="inlineStr">
        <is>
          <t>Cost Per Click (CPC)</t>
        </is>
      </c>
      <c r="C9" s="10" t="n">
        <v>2.5</v>
      </c>
      <c r="D9" s="9" t="inlineStr">
        <is>
          <t>Edit this value</t>
        </is>
      </c>
    </row>
    <row r="10">
      <c r="A10" s="6" t="inlineStr">
        <is>
          <t>F</t>
        </is>
      </c>
      <c r="B10" s="7" t="inlineStr">
        <is>
          <t>Website Conversion Rate</t>
        </is>
      </c>
      <c r="C10" s="11" t="n">
        <v>0.011</v>
      </c>
      <c r="D10" s="9" t="inlineStr">
        <is>
          <t>Edit this value</t>
        </is>
      </c>
    </row>
    <row r="11">
      <c r="A11" s="6" t="inlineStr">
        <is>
          <t>G</t>
        </is>
      </c>
      <c r="B11" s="7" t="inlineStr">
        <is>
          <t>Ocean Freight per Unit</t>
        </is>
      </c>
      <c r="C11" s="10" t="n">
        <v>120</v>
      </c>
      <c r="D11" s="9" t="inlineStr">
        <is>
          <t>Edit this value</t>
        </is>
      </c>
    </row>
    <row r="12">
      <c r="A12" s="6" t="inlineStr">
        <is>
          <t>H</t>
        </is>
      </c>
      <c r="B12" s="7" t="inlineStr">
        <is>
          <t>Last-Mile Delivery per Unit</t>
        </is>
      </c>
      <c r="C12" s="10" t="n">
        <v>210</v>
      </c>
      <c r="D12" s="9" t="inlineStr">
        <is>
          <t>Edit this value</t>
        </is>
      </c>
    </row>
    <row r="13">
      <c r="A13" s="6" t="inlineStr">
        <is>
          <t>I</t>
        </is>
      </c>
      <c r="B13" s="7" t="inlineStr">
        <is>
          <t>Return Rate</t>
        </is>
      </c>
      <c r="C13" s="11" t="n">
        <v>0.113</v>
      </c>
      <c r="D13" s="9" t="inlineStr">
        <is>
          <t>Edit this value</t>
        </is>
      </c>
    </row>
    <row r="14">
      <c r="A14" s="6" t="inlineStr">
        <is>
          <t>J</t>
        </is>
      </c>
      <c r="B14" s="7" t="inlineStr">
        <is>
          <t>Residual Value Loss on Return</t>
        </is>
      </c>
      <c r="C14" s="11" t="n">
        <v>0.6</v>
      </c>
      <c r="D14" s="9" t="inlineStr">
        <is>
          <t>Edit this value</t>
        </is>
      </c>
    </row>
    <row r="15">
      <c r="A15" s="6" t="inlineStr">
        <is>
          <t>K</t>
        </is>
      </c>
      <c r="B15" s="7" t="inlineStr">
        <is>
          <t>Payment Processing Fee</t>
        </is>
      </c>
      <c r="C15" s="11" t="n">
        <v>0.03</v>
      </c>
      <c r="D15" s="9" t="inlineStr">
        <is>
          <t>Edit this value</t>
        </is>
      </c>
    </row>
    <row r="16">
      <c r="A16" s="6" t="inlineStr">
        <is>
          <t>L</t>
        </is>
      </c>
      <c r="B16" s="7" t="inlineStr">
        <is>
          <t>Monthly Fixed Overhead</t>
        </is>
      </c>
      <c r="C16" s="10" t="n">
        <v>8500</v>
      </c>
      <c r="D16" s="9" t="inlineStr">
        <is>
          <t>Edit this value</t>
        </is>
      </c>
    </row>
    <row r="17">
      <c r="A17" s="6" t="inlineStr">
        <is>
          <t>M</t>
        </is>
      </c>
      <c r="B17" s="7" t="inlineStr">
        <is>
          <t>Target Monthly Sales Volume (units)</t>
        </is>
      </c>
      <c r="C17" s="12" t="n">
        <v>50</v>
      </c>
      <c r="D17" s="9" t="inlineStr">
        <is>
          <t>Edit this value</t>
        </is>
      </c>
    </row>
    <row r="18"/>
    <row r="19" ht="22" customHeight="1">
      <c r="A19" s="5" t="inlineStr">
        <is>
          <t>AUTO-CALCULATED RESULTS</t>
        </is>
      </c>
    </row>
    <row r="20">
      <c r="A20" s="13" t="inlineStr">
        <is>
          <t>UNIT-LEVEL ECONOMICS</t>
        </is>
      </c>
      <c r="B20" s="14" t="inlineStr"/>
      <c r="C20" s="15" t="inlineStr"/>
      <c r="D20" s="9" t="inlineStr">
        <is>
          <t>Auto-calculated</t>
        </is>
      </c>
    </row>
    <row r="21">
      <c r="A21" s="13" t="inlineStr">
        <is>
          <t>1</t>
        </is>
      </c>
      <c r="B21" s="14" t="inlineStr">
        <is>
          <t>Gross Profit per Unit</t>
        </is>
      </c>
      <c r="C21" s="16">
        <f>C7-C6</f>
        <v/>
      </c>
      <c r="D21" s="9" t="inlineStr">
        <is>
          <t>Auto-calculated</t>
        </is>
      </c>
    </row>
    <row r="22">
      <c r="A22" s="13" t="inlineStr">
        <is>
          <t>2</t>
        </is>
      </c>
      <c r="B22" s="14" t="inlineStr">
        <is>
          <t>Gross Margin %</t>
        </is>
      </c>
      <c r="C22" s="17">
        <f>(C7-C6)/C7</f>
        <v/>
      </c>
      <c r="D22" s="9" t="inlineStr">
        <is>
          <t>Auto-calculated</t>
        </is>
      </c>
    </row>
    <row r="23">
      <c r="A23" s="13" t="inlineStr">
        <is>
          <t>3</t>
        </is>
      </c>
      <c r="B23" s="14" t="inlineStr">
        <is>
          <t>Customer Acquisition Cost (CAC)</t>
        </is>
      </c>
      <c r="C23" s="16">
        <f>IF(C8/C9*C10=0,0,C8/(C8/C9*C10))</f>
        <v/>
      </c>
      <c r="D23" s="9" t="inlineStr">
        <is>
          <t>Auto-calculated</t>
        </is>
      </c>
    </row>
    <row r="24">
      <c r="A24" s="13" t="inlineStr">
        <is>
          <t>4</t>
        </is>
      </c>
      <c r="B24" s="14" t="inlineStr">
        <is>
          <t>Fulfillment Cost per Unit</t>
        </is>
      </c>
      <c r="C24" s="16">
        <f>C11+C12</f>
        <v/>
      </c>
      <c r="D24" s="9" t="inlineStr">
        <is>
          <t>Auto-calculated</t>
        </is>
      </c>
    </row>
    <row r="25">
      <c r="A25" s="13" t="inlineStr">
        <is>
          <t>5</t>
        </is>
      </c>
      <c r="B25" s="14" t="inlineStr">
        <is>
          <t>Return Cost per Unit</t>
        </is>
      </c>
      <c r="C25" s="16">
        <f>C13*(C11+C12+C6*C14)</f>
        <v/>
      </c>
      <c r="D25" s="9" t="inlineStr">
        <is>
          <t>Auto-calculated</t>
        </is>
      </c>
    </row>
    <row r="26">
      <c r="A26" s="13" t="inlineStr">
        <is>
          <t>6</t>
        </is>
      </c>
      <c r="B26" s="14" t="inlineStr">
        <is>
          <t>Payment Processing Fee per Unit</t>
        </is>
      </c>
      <c r="C26" s="16">
        <f>C7*C15</f>
        <v/>
      </c>
      <c r="D26" s="9" t="inlineStr">
        <is>
          <t>Auto-calculated</t>
        </is>
      </c>
    </row>
    <row r="27">
      <c r="A27" s="13" t="inlineStr">
        <is>
          <t>7</t>
        </is>
      </c>
      <c r="B27" s="14" t="inlineStr">
        <is>
          <t>Total Variable Cost per Unit</t>
        </is>
      </c>
      <c r="C27" s="16">
        <f>C6+C23+C24+C25+C26</f>
        <v/>
      </c>
      <c r="D27" s="9" t="inlineStr">
        <is>
          <t>Auto-calculated</t>
        </is>
      </c>
    </row>
    <row r="28">
      <c r="A28" s="13" t="inlineStr">
        <is>
          <t>8</t>
        </is>
      </c>
      <c r="B28" s="14" t="inlineStr">
        <is>
          <t>Contribution Margin per Unit</t>
        </is>
      </c>
      <c r="C28" s="16">
        <f>C7-C27</f>
        <v/>
      </c>
      <c r="D28" s="9" t="inlineStr">
        <is>
          <t>Auto-calculated</t>
        </is>
      </c>
    </row>
    <row r="29">
      <c r="A29" s="13" t="inlineStr">
        <is>
          <t>9</t>
        </is>
      </c>
      <c r="B29" s="14" t="inlineStr">
        <is>
          <t>Net Profit per Unit</t>
        </is>
      </c>
      <c r="C29" s="16">
        <f>C28-C16/C17</f>
        <v/>
      </c>
      <c r="D29" s="9" t="inlineStr">
        <is>
          <t>Auto-calculated</t>
        </is>
      </c>
    </row>
    <row r="30">
      <c r="A30" s="13" t="inlineStr">
        <is>
          <t>10</t>
        </is>
      </c>
      <c r="B30" s="14" t="inlineStr">
        <is>
          <t>Net Margin %</t>
        </is>
      </c>
      <c r="C30" s="17">
        <f>IF(C7=0,0,C29/C7)</f>
        <v/>
      </c>
      <c r="D30" s="9" t="inlineStr">
        <is>
          <t>Auto-calculated</t>
        </is>
      </c>
    </row>
    <row r="31">
      <c r="A31" s="13" t="inlineStr"/>
      <c r="B31" s="14" t="inlineStr"/>
      <c r="C31" s="15" t="inlineStr"/>
      <c r="D31" s="9" t="inlineStr">
        <is>
          <t>Auto-calculated</t>
        </is>
      </c>
    </row>
    <row r="32">
      <c r="A32" s="13" t="inlineStr">
        <is>
          <t>MONTHLY P&amp;L</t>
        </is>
      </c>
      <c r="B32" s="14" t="inlineStr"/>
      <c r="C32" s="15" t="inlineStr"/>
      <c r="D32" s="9" t="inlineStr">
        <is>
          <t>Auto-calculated</t>
        </is>
      </c>
    </row>
    <row r="33">
      <c r="A33" s="13" t="inlineStr">
        <is>
          <t>11</t>
        </is>
      </c>
      <c r="B33" s="14" t="inlineStr">
        <is>
          <t>Monthly Revenue</t>
        </is>
      </c>
      <c r="C33" s="16">
        <f>C17*C7</f>
        <v/>
      </c>
      <c r="D33" s="9" t="inlineStr">
        <is>
          <t>Auto-calculated</t>
        </is>
      </c>
    </row>
    <row r="34">
      <c r="A34" s="13" t="inlineStr">
        <is>
          <t>12</t>
        </is>
      </c>
      <c r="B34" s="14" t="inlineStr">
        <is>
          <t>Monthly Total Variable Costs</t>
        </is>
      </c>
      <c r="C34" s="16">
        <f>C17*C27</f>
        <v/>
      </c>
      <c r="D34" s="9" t="inlineStr">
        <is>
          <t>Auto-calculated</t>
        </is>
      </c>
    </row>
    <row r="35">
      <c r="A35" s="13" t="inlineStr">
        <is>
          <t>13</t>
        </is>
      </c>
      <c r="B35" s="14" t="inlineStr">
        <is>
          <t>Monthly Gross Profit</t>
        </is>
      </c>
      <c r="C35" s="16">
        <f>C17*(C7-C6)</f>
        <v/>
      </c>
      <c r="D35" s="9" t="inlineStr">
        <is>
          <t>Auto-calculated</t>
        </is>
      </c>
    </row>
    <row r="36">
      <c r="A36" s="13" t="inlineStr">
        <is>
          <t>14</t>
        </is>
      </c>
      <c r="B36" s="14" t="inlineStr">
        <is>
          <t>Monthly Fixed Overhead</t>
        </is>
      </c>
      <c r="C36" s="16">
        <f>C16</f>
        <v/>
      </c>
      <c r="D36" s="9" t="inlineStr">
        <is>
          <t>Auto-calculated</t>
        </is>
      </c>
    </row>
    <row r="37">
      <c r="A37" s="13" t="inlineStr">
        <is>
          <t>15</t>
        </is>
      </c>
      <c r="B37" s="14" t="inlineStr">
        <is>
          <t>Monthly Net Profit</t>
        </is>
      </c>
      <c r="C37" s="16">
        <f>C33-C34-C35</f>
        <v/>
      </c>
      <c r="D37" s="9" t="inlineStr">
        <is>
          <t>Auto-calculated</t>
        </is>
      </c>
    </row>
    <row r="38">
      <c r="A38" s="13" t="inlineStr">
        <is>
          <t>16</t>
        </is>
      </c>
      <c r="B38" s="14" t="inlineStr">
        <is>
          <t>Monthly Net Margin %</t>
        </is>
      </c>
      <c r="C38" s="17">
        <f>IF(C33=0,0,C36/C33)</f>
        <v/>
      </c>
      <c r="D38" s="9" t="inlineStr">
        <is>
          <t>Auto-calculated</t>
        </is>
      </c>
    </row>
    <row r="39">
      <c r="A39" s="13" t="inlineStr"/>
      <c r="B39" s="14" t="inlineStr"/>
      <c r="C39" s="15" t="inlineStr"/>
      <c r="D39" s="9" t="inlineStr">
        <is>
          <t>Auto-calculated</t>
        </is>
      </c>
    </row>
    <row r="40">
      <c r="A40" s="13" t="inlineStr">
        <is>
          <t>BREAK-EVEN ANALYSIS</t>
        </is>
      </c>
      <c r="B40" s="14" t="inlineStr"/>
      <c r="C40" s="15" t="inlineStr"/>
      <c r="D40" s="9" t="inlineStr">
        <is>
          <t>Auto-calculated</t>
        </is>
      </c>
    </row>
    <row r="41">
      <c r="A41" s="13" t="inlineStr">
        <is>
          <t>17</t>
        </is>
      </c>
      <c r="B41" s="14" t="inlineStr">
        <is>
          <t>Break-Even Units per Month</t>
        </is>
      </c>
      <c r="C41" s="18">
        <f>IF(C28=0,"N/A",ROUNDUP(C16/C28,0))</f>
        <v/>
      </c>
      <c r="D41" s="9" t="inlineStr">
        <is>
          <t>Auto-calculated</t>
        </is>
      </c>
    </row>
    <row r="42">
      <c r="A42" s="13" t="inlineStr">
        <is>
          <t>18</t>
        </is>
      </c>
      <c r="B42" s="14" t="inlineStr">
        <is>
          <t>Break-Even Revenue per Month</t>
        </is>
      </c>
      <c r="C42" s="16">
        <f>IF(C39="N/A","N/A",C39*C7)</f>
        <v/>
      </c>
      <c r="D42" s="9" t="inlineStr">
        <is>
          <t>Auto-calculated</t>
        </is>
      </c>
    </row>
    <row r="43">
      <c r="A43" s="13" t="inlineStr">
        <is>
          <t>19</t>
        </is>
      </c>
      <c r="B43" s="14" t="inlineStr">
        <is>
          <t>Cash-Flow Positive?</t>
        </is>
      </c>
      <c r="C43" s="19">
        <f>IF(C36&gt;0,"YES","NO – RISK")</f>
        <v/>
      </c>
      <c r="D43" s="9" t="inlineStr">
        <is>
          <t>Auto-calculated</t>
        </is>
      </c>
    </row>
    <row r="44">
      <c r="A44" s="13" t="inlineStr">
        <is>
          <t>20</t>
        </is>
      </c>
      <c r="B44" s="14" t="inlineStr">
        <is>
          <t>Profitability Rating</t>
        </is>
      </c>
      <c r="C44" s="19">
        <f>IF(C30&lt;0,"LOSS",IF(C30&lt;0.05,"LOW",IF(C30&lt;0.1,"MODERATE","HEALTHY")))</f>
        <v/>
      </c>
      <c r="D44" s="9" t="inlineStr">
        <is>
          <t>Auto-calculated</t>
        </is>
      </c>
    </row>
  </sheetData>
  <mergeCells count="4">
    <mergeCell ref="A19:D19"/>
    <mergeCell ref="A1:D1"/>
    <mergeCell ref="A4:D4"/>
    <mergeCell ref="A2:D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45"/>
  <sheetViews>
    <sheetView workbookViewId="0">
      <selection activeCell="A1" sqref="A1"/>
    </sheetView>
  </sheetViews>
  <sheetFormatPr baseColWidth="8" defaultRowHeight="15"/>
  <cols>
    <col width="50" customWidth="1" min="1" max="1"/>
    <col width="40" customWidth="1" min="2" max="2"/>
    <col width="50" customWidth="1" min="3" max="3"/>
    <col width="17" customWidth="1" min="4" max="4"/>
  </cols>
  <sheetData>
    <row r="1" ht="25" customHeight="1">
      <c r="A1" s="1" t="inlineStr">
        <is>
          <t>Furniture Wholesale Profit Calculator</t>
        </is>
      </c>
    </row>
    <row r="2">
      <c r="A2" s="4" t="inlineStr">
        <is>
          <t>Enter your parameters in YELLOW cells. GREEN cells auto-calculate.</t>
        </is>
      </c>
    </row>
    <row r="3"/>
    <row r="4" ht="22" customHeight="1">
      <c r="A4" s="5" t="inlineStr">
        <is>
          <t>INPUT PARAMETERS (Edit These)</t>
        </is>
      </c>
    </row>
    <row r="5">
      <c r="A5" s="6" t="inlineStr">
        <is>
          <t>A</t>
        </is>
      </c>
      <c r="B5" s="7" t="inlineStr">
        <is>
          <t>Product Name</t>
        </is>
      </c>
      <c r="C5" s="8" t="inlineStr">
        <is>
          <t>Upholstery Sofa</t>
        </is>
      </c>
      <c r="D5" s="9" t="inlineStr">
        <is>
          <t>Edit this value</t>
        </is>
      </c>
    </row>
    <row r="6">
      <c r="A6" s="6" t="inlineStr">
        <is>
          <t>B</t>
        </is>
      </c>
      <c r="B6" s="7" t="inlineStr">
        <is>
          <t>Ex-factory Price per Unit</t>
        </is>
      </c>
      <c r="C6" s="10" t="n">
        <v>285</v>
      </c>
      <c r="D6" s="9" t="inlineStr">
        <is>
          <t>Edit this value</t>
        </is>
      </c>
    </row>
    <row r="7">
      <c r="A7" s="6" t="inlineStr">
        <is>
          <t>C</t>
        </is>
      </c>
      <c r="B7" s="7" t="inlineStr">
        <is>
          <t>Wholesale Price per Unit</t>
        </is>
      </c>
      <c r="C7" s="10" t="n">
        <v>445</v>
      </c>
      <c r="D7" s="9" t="inlineStr">
        <is>
          <t>Edit this value</t>
        </is>
      </c>
    </row>
    <row r="8">
      <c r="A8" s="6" t="inlineStr">
        <is>
          <t>D</t>
        </is>
      </c>
      <c r="B8" s="7" t="inlineStr">
        <is>
          <t>Number of Active Clients</t>
        </is>
      </c>
      <c r="C8" s="12" t="n">
        <v>5</v>
      </c>
      <c r="D8" s="9" t="inlineStr">
        <is>
          <t>Edit this value</t>
        </is>
      </c>
    </row>
    <row r="9">
      <c r="A9" s="6" t="inlineStr">
        <is>
          <t>E</t>
        </is>
      </c>
      <c r="B9" s="7" t="inlineStr">
        <is>
          <t>Avg Order per Client per Month (units)</t>
        </is>
      </c>
      <c r="C9" s="12" t="n">
        <v>30</v>
      </c>
      <c r="D9" s="9" t="inlineStr">
        <is>
          <t>Edit this value</t>
        </is>
      </c>
    </row>
    <row r="10">
      <c r="A10" s="6" t="inlineStr">
        <is>
          <t>F</t>
        </is>
      </c>
      <c r="B10" s="7" t="inlineStr">
        <is>
          <t>Monthly Show/Sample Investment</t>
        </is>
      </c>
      <c r="C10" s="10" t="n">
        <v>2500</v>
      </c>
      <c r="D10" s="9" t="inlineStr">
        <is>
          <t>Edit this value</t>
        </is>
      </c>
    </row>
    <row r="11">
      <c r="A11" s="6" t="inlineStr">
        <is>
          <t>G</t>
        </is>
      </c>
      <c r="B11" s="7" t="inlineStr">
        <is>
          <t>Sales Commission Rate</t>
        </is>
      </c>
      <c r="C11" s="11" t="n">
        <v>0.05</v>
      </c>
      <c r="D11" s="9" t="inlineStr">
        <is>
          <t>Edit this value</t>
        </is>
      </c>
    </row>
    <row r="12">
      <c r="A12" s="6" t="inlineStr">
        <is>
          <t>H</t>
        </is>
      </c>
      <c r="B12" s="7" t="inlineStr">
        <is>
          <t>Payment Terms (Days)</t>
        </is>
      </c>
      <c r="C12" s="12" t="n">
        <v>45</v>
      </c>
      <c r="D12" s="9" t="inlineStr">
        <is>
          <t>Edit this value</t>
        </is>
      </c>
    </row>
    <row r="13">
      <c r="A13" s="6" t="inlineStr">
        <is>
          <t>I</t>
        </is>
      </c>
      <c r="B13" s="7" t="inlineStr">
        <is>
          <t>Bad Debt Rate</t>
        </is>
      </c>
      <c r="C13" s="11" t="n">
        <v>0.03</v>
      </c>
      <c r="D13" s="9" t="inlineStr">
        <is>
          <t>Edit this value</t>
        </is>
      </c>
    </row>
    <row r="14">
      <c r="A14" s="6" t="inlineStr">
        <is>
          <t>J</t>
        </is>
      </c>
      <c r="B14" s="7" t="inlineStr">
        <is>
          <t>Monthly Fixed Overhead</t>
        </is>
      </c>
      <c r="C14" s="10" t="n">
        <v>3200</v>
      </c>
      <c r="D14" s="9" t="inlineStr">
        <is>
          <t>Edit this value</t>
        </is>
      </c>
    </row>
    <row r="15">
      <c r="A15" s="6" t="inlineStr">
        <is>
          <t>K</t>
        </is>
      </c>
      <c r="B15" s="7" t="inlineStr">
        <is>
          <t>Spare Parts/After-Sales %</t>
        </is>
      </c>
      <c r="C15" s="11" t="n">
        <v>0.025</v>
      </c>
      <c r="D15" s="9" t="inlineStr">
        <is>
          <t>Edit this value</t>
        </is>
      </c>
    </row>
    <row r="16"/>
    <row r="17">
      <c r="A17" s="13" t="inlineStr">
        <is>
          <t>UNIT-LEVEL ECONOMICS</t>
        </is>
      </c>
      <c r="B17" s="14" t="inlineStr"/>
      <c r="C17" s="15" t="inlineStr"/>
      <c r="D17" s="9" t="inlineStr">
        <is>
          <t>Auto-calculated</t>
        </is>
      </c>
    </row>
    <row r="18">
      <c r="A18" s="13" t="inlineStr">
        <is>
          <t>1</t>
        </is>
      </c>
      <c r="B18" s="14" t="inlineStr">
        <is>
          <t>Gross Profit per Unit</t>
        </is>
      </c>
      <c r="C18" s="16">
        <f>C7-C6</f>
        <v/>
      </c>
      <c r="D18" s="9" t="inlineStr">
        <is>
          <t>Auto-calculated</t>
        </is>
      </c>
    </row>
    <row r="19">
      <c r="A19" s="13" t="inlineStr">
        <is>
          <t>2</t>
        </is>
      </c>
      <c r="B19" s="14" t="inlineStr">
        <is>
          <t>Gross Margin %</t>
        </is>
      </c>
      <c r="C19" s="17">
        <f>(C7-C6)/C7</f>
        <v/>
      </c>
      <c r="D19" s="9" t="inlineStr">
        <is>
          <t>Auto-calculated</t>
        </is>
      </c>
    </row>
    <row r="20">
      <c r="A20" s="13" t="inlineStr">
        <is>
          <t>3</t>
        </is>
      </c>
      <c r="B20" s="14" t="inlineStr">
        <is>
          <t>Monthly Total Volume (units)</t>
        </is>
      </c>
      <c r="C20" s="18">
        <f>C8*C9</f>
        <v/>
      </c>
      <c r="D20" s="9" t="inlineStr">
        <is>
          <t>Auto-calculated</t>
        </is>
      </c>
    </row>
    <row r="21">
      <c r="A21" s="13" t="inlineStr">
        <is>
          <t>4</t>
        </is>
      </c>
      <c r="B21" s="14" t="inlineStr">
        <is>
          <t>Sales Commission per Unit</t>
        </is>
      </c>
      <c r="C21" s="16">
        <f>C7*C11</f>
        <v/>
      </c>
      <c r="D21" s="9" t="inlineStr">
        <is>
          <t>Auto-calculated</t>
        </is>
      </c>
    </row>
    <row r="22">
      <c r="A22" s="13" t="inlineStr">
        <is>
          <t>5</t>
        </is>
      </c>
      <c r="B22" s="14" t="inlineStr">
        <is>
          <t>Show/Sample Cost per Unit</t>
        </is>
      </c>
      <c r="C22" s="16">
        <f>IF(C20=0,0,C10/C20)</f>
        <v/>
      </c>
      <c r="D22" s="9" t="inlineStr">
        <is>
          <t>Auto-calculated</t>
        </is>
      </c>
    </row>
    <row r="23">
      <c r="A23" s="13" t="inlineStr">
        <is>
          <t>6</t>
        </is>
      </c>
      <c r="B23" s="14" t="inlineStr">
        <is>
          <t>Bad Debt Cost per Unit</t>
        </is>
      </c>
      <c r="C23" s="16">
        <f>C7*C13</f>
        <v/>
      </c>
      <c r="D23" s="9" t="inlineStr">
        <is>
          <t>Auto-calculated</t>
        </is>
      </c>
    </row>
    <row r="24">
      <c r="A24" s="13" t="inlineStr">
        <is>
          <t>7</t>
        </is>
      </c>
      <c r="B24" s="14" t="inlineStr">
        <is>
          <t>Spare Parts/After-Sales per Unit</t>
        </is>
      </c>
      <c r="C24" s="16">
        <f>C7*C15</f>
        <v/>
      </c>
      <c r="D24" s="9" t="inlineStr">
        <is>
          <t>Auto-calculated</t>
        </is>
      </c>
    </row>
    <row r="25">
      <c r="A25" s="13" t="inlineStr">
        <is>
          <t>8</t>
        </is>
      </c>
      <c r="B25" s="14" t="inlineStr">
        <is>
          <t>Total Variable Cost per Unit</t>
        </is>
      </c>
      <c r="C25" s="16">
        <f>C6+C21+C22+C23+C24</f>
        <v/>
      </c>
      <c r="D25" s="9" t="inlineStr">
        <is>
          <t>Auto-calculated</t>
        </is>
      </c>
    </row>
    <row r="26">
      <c r="A26" s="13" t="inlineStr">
        <is>
          <t>9</t>
        </is>
      </c>
      <c r="B26" s="14" t="inlineStr">
        <is>
          <t>Contribution Margin per Unit</t>
        </is>
      </c>
      <c r="C26" s="16">
        <f>C7-C25</f>
        <v/>
      </c>
      <c r="D26" s="9" t="inlineStr">
        <is>
          <t>Auto-calculated</t>
        </is>
      </c>
    </row>
    <row r="27">
      <c r="A27" s="13" t="inlineStr">
        <is>
          <t>10</t>
        </is>
      </c>
      <c r="B27" s="14" t="inlineStr">
        <is>
          <t>Net Profit per Unit</t>
        </is>
      </c>
      <c r="C27" s="16">
        <f>C26-C14/C20</f>
        <v/>
      </c>
      <c r="D27" s="9" t="inlineStr">
        <is>
          <t>Auto-calculated</t>
        </is>
      </c>
    </row>
    <row r="28">
      <c r="A28" s="13" t="inlineStr">
        <is>
          <t>11</t>
        </is>
      </c>
      <c r="B28" s="14" t="inlineStr">
        <is>
          <t>Net Margin %</t>
        </is>
      </c>
      <c r="C28" s="17">
        <f>IF(C7=0,0,C27/C7)</f>
        <v/>
      </c>
      <c r="D28" s="9" t="inlineStr">
        <is>
          <t>Auto-calculated</t>
        </is>
      </c>
    </row>
    <row r="29">
      <c r="A29" s="13" t="inlineStr"/>
      <c r="B29" s="14" t="inlineStr"/>
      <c r="C29" s="15" t="inlineStr"/>
      <c r="D29" s="9" t="inlineStr">
        <is>
          <t>Auto-calculated</t>
        </is>
      </c>
    </row>
    <row r="30">
      <c r="A30" s="13" t="inlineStr">
        <is>
          <t>MONTHLY &amp; ANNUAL P&amp;L</t>
        </is>
      </c>
      <c r="B30" s="14" t="inlineStr"/>
      <c r="C30" s="15" t="inlineStr"/>
      <c r="D30" s="9" t="inlineStr">
        <is>
          <t>Auto-calculated</t>
        </is>
      </c>
    </row>
    <row r="31">
      <c r="A31" s="13" t="inlineStr">
        <is>
          <t>12</t>
        </is>
      </c>
      <c r="B31" s="14" t="inlineStr">
        <is>
          <t>Monthly Revenue</t>
        </is>
      </c>
      <c r="C31" s="16">
        <f>C20*C7</f>
        <v/>
      </c>
      <c r="D31" s="9" t="inlineStr">
        <is>
          <t>Auto-calculated</t>
        </is>
      </c>
    </row>
    <row r="32">
      <c r="A32" s="13" t="inlineStr">
        <is>
          <t>13</t>
        </is>
      </c>
      <c r="B32" s="14" t="inlineStr">
        <is>
          <t>Monthly Total Variable Costs</t>
        </is>
      </c>
      <c r="C32" s="16">
        <f>C20*C25</f>
        <v/>
      </c>
      <c r="D32" s="9" t="inlineStr">
        <is>
          <t>Auto-calculated</t>
        </is>
      </c>
    </row>
    <row r="33">
      <c r="A33" s="13" t="inlineStr">
        <is>
          <t>14</t>
        </is>
      </c>
      <c r="B33" s="14" t="inlineStr">
        <is>
          <t>Monthly Gross Profit</t>
        </is>
      </c>
      <c r="C33" s="16">
        <f>C20*(C7-C6)</f>
        <v/>
      </c>
      <c r="D33" s="9" t="inlineStr">
        <is>
          <t>Auto-calculated</t>
        </is>
      </c>
    </row>
    <row r="34">
      <c r="A34" s="13" t="inlineStr">
        <is>
          <t>15</t>
        </is>
      </c>
      <c r="B34" s="14" t="inlineStr">
        <is>
          <t>Monthly Fixed Overhead</t>
        </is>
      </c>
      <c r="C34" s="16">
        <f>C14</f>
        <v/>
      </c>
      <c r="D34" s="9" t="inlineStr">
        <is>
          <t>Auto-calculated</t>
        </is>
      </c>
    </row>
    <row r="35">
      <c r="A35" s="13" t="inlineStr">
        <is>
          <t>16</t>
        </is>
      </c>
      <c r="B35" s="14" t="inlineStr">
        <is>
          <t>Monthly Net Profit</t>
        </is>
      </c>
      <c r="C35" s="16">
        <f>C30-C31-C32</f>
        <v/>
      </c>
      <c r="D35" s="9" t="inlineStr">
        <is>
          <t>Auto-calculated</t>
        </is>
      </c>
    </row>
    <row r="36">
      <c r="A36" s="13" t="inlineStr">
        <is>
          <t>17</t>
        </is>
      </c>
      <c r="B36" s="14" t="inlineStr">
        <is>
          <t>Annual Net Profit</t>
        </is>
      </c>
      <c r="C36" s="16">
        <f>C33*12</f>
        <v/>
      </c>
      <c r="D36" s="9" t="inlineStr">
        <is>
          <t>Auto-calculated</t>
        </is>
      </c>
    </row>
    <row r="37">
      <c r="A37" s="13" t="inlineStr">
        <is>
          <t>18</t>
        </is>
      </c>
      <c r="B37" s="14" t="inlineStr">
        <is>
          <t>Annual Net Margin %</t>
        </is>
      </c>
      <c r="C37" s="17">
        <f>IF(C30=0,0,C34/(C30*12))</f>
        <v/>
      </c>
      <c r="D37" s="9" t="inlineStr">
        <is>
          <t>Auto-calculated</t>
        </is>
      </c>
    </row>
    <row r="38">
      <c r="A38" s="13" t="inlineStr"/>
      <c r="B38" s="14" t="inlineStr"/>
      <c r="C38" s="15" t="inlineStr"/>
      <c r="D38" s="9" t="inlineStr">
        <is>
          <t>Auto-calculated</t>
        </is>
      </c>
    </row>
    <row r="39">
      <c r="A39" s="13" t="inlineStr">
        <is>
          <t>CASH-FLOW &amp; RISK METRICS</t>
        </is>
      </c>
      <c r="B39" s="14" t="inlineStr"/>
      <c r="C39" s="15" t="inlineStr"/>
      <c r="D39" s="9" t="inlineStr">
        <is>
          <t>Auto-calculated</t>
        </is>
      </c>
    </row>
    <row r="40">
      <c r="A40" s="13" t="inlineStr">
        <is>
          <t>19</t>
        </is>
      </c>
      <c r="B40" s="14" t="inlineStr">
        <is>
          <t>Accounts Receivable Turnover (Days)</t>
        </is>
      </c>
      <c r="C40" s="18">
        <f>C12</f>
        <v/>
      </c>
      <c r="D40" s="9" t="inlineStr">
        <is>
          <t>Auto-calculated</t>
        </is>
      </c>
    </row>
    <row r="41">
      <c r="A41" s="13" t="inlineStr">
        <is>
          <t>20</t>
        </is>
      </c>
      <c r="B41" s="14" t="inlineStr">
        <is>
          <t>Monthly AR Exposure</t>
        </is>
      </c>
      <c r="C41" s="16">
        <f>C30*C12/30</f>
        <v/>
      </c>
      <c r="D41" s="9" t="inlineStr">
        <is>
          <t>Auto-calculated</t>
        </is>
      </c>
    </row>
    <row r="42">
      <c r="A42" s="13" t="inlineStr">
        <is>
          <t>21</t>
        </is>
      </c>
      <c r="B42" s="14" t="inlineStr">
        <is>
          <t>Bad Debt Reserve Needed</t>
        </is>
      </c>
      <c r="C42" s="16">
        <f>C30*C13</f>
        <v/>
      </c>
      <c r="D42" s="9" t="inlineStr">
        <is>
          <t>Auto-calculated</t>
        </is>
      </c>
    </row>
    <row r="43">
      <c r="A43" s="13" t="inlineStr">
        <is>
          <t>22</t>
        </is>
      </c>
      <c r="B43" s="14" t="inlineStr">
        <is>
          <t>Cash-Flow Positive?</t>
        </is>
      </c>
      <c r="C43" s="19">
        <f>IF(C33&gt;0,"YES","NO – RISK")</f>
        <v/>
      </c>
      <c r="D43" s="9" t="inlineStr">
        <is>
          <t>Auto-calculated</t>
        </is>
      </c>
    </row>
    <row r="44">
      <c r="A44" s="13" t="inlineStr">
        <is>
          <t>23</t>
        </is>
      </c>
      <c r="B44" s="14" t="inlineStr">
        <is>
          <t>Profitability Rating</t>
        </is>
      </c>
      <c r="C44" s="19">
        <f>IF(C28&lt;0,"LOSS",IF(C28&lt;0.08,"LOW",IF(C28&lt;0.15,"MODERATE","HEALTHY")))</f>
        <v/>
      </c>
      <c r="D44" s="9" t="inlineStr">
        <is>
          <t>Auto-calculated</t>
        </is>
      </c>
    </row>
    <row r="45">
      <c r="A45" s="13" t="inlineStr">
        <is>
          <t>24</t>
        </is>
      </c>
      <c r="B45" s="14" t="inlineStr">
        <is>
          <t>Client Concentration Risk</t>
        </is>
      </c>
      <c r="C45" s="19">
        <f>IF(C8&lt;3,"HIGH – Add Clients",IF(C8&lt;6,"MODERATE","DIVERSIFIED"))</f>
        <v/>
      </c>
      <c r="D45" s="9" t="inlineStr">
        <is>
          <t>Auto-calculated</t>
        </is>
      </c>
    </row>
  </sheetData>
  <mergeCells count="3">
    <mergeCell ref="A1:D1"/>
    <mergeCell ref="A4:D4"/>
    <mergeCell ref="A2:D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/>
  <cols>
    <col width="50" customWidth="1" min="1" max="1"/>
    <col width="38" customWidth="1" min="2" max="2"/>
    <col width="50" customWidth="1" min="3" max="3"/>
    <col width="17" customWidth="1" min="4" max="4"/>
  </cols>
  <sheetData>
    <row r="1" ht="25" customHeight="1">
      <c r="A1" s="1" t="inlineStr">
        <is>
          <t>Furniture Retail (Platform) Profit Calculator</t>
        </is>
      </c>
    </row>
    <row r="2">
      <c r="A2" s="4" t="inlineStr">
        <is>
          <t>Enter your parameters in YELLOW cells. GREEN cells auto-calculate.</t>
        </is>
      </c>
    </row>
    <row r="3"/>
    <row r="4" ht="22" customHeight="1">
      <c r="A4" s="5" t="inlineStr">
        <is>
          <t>INPUT PARAMETERS (Edit These)</t>
        </is>
      </c>
    </row>
    <row r="5">
      <c r="A5" s="6" t="inlineStr">
        <is>
          <t>A</t>
        </is>
      </c>
      <c r="B5" s="7" t="inlineStr">
        <is>
          <t>Product Name</t>
        </is>
      </c>
      <c r="C5" s="8" t="inlineStr">
        <is>
          <t>Platform Sofa Listing</t>
        </is>
      </c>
      <c r="D5" s="9" t="inlineStr">
        <is>
          <t>Edit this value</t>
        </is>
      </c>
    </row>
    <row r="6">
      <c r="A6" s="6" t="inlineStr">
        <is>
          <t>B</t>
        </is>
      </c>
      <c r="B6" s="7" t="inlineStr">
        <is>
          <t>Ex-factory Price per Unit</t>
        </is>
      </c>
      <c r="C6" s="10" t="n">
        <v>285</v>
      </c>
      <c r="D6" s="9" t="inlineStr">
        <is>
          <t>Edit this value</t>
        </is>
      </c>
    </row>
    <row r="7">
      <c r="A7" s="6" t="inlineStr">
        <is>
          <t>C</t>
        </is>
      </c>
      <c r="B7" s="7" t="inlineStr">
        <is>
          <t>Platform Selling Price per Unit</t>
        </is>
      </c>
      <c r="C7" s="10" t="n">
        <v>699</v>
      </c>
      <c r="D7" s="9" t="inlineStr">
        <is>
          <t>Edit this value</t>
        </is>
      </c>
    </row>
    <row r="8">
      <c r="A8" s="6" t="inlineStr">
        <is>
          <t>D</t>
        </is>
      </c>
      <c r="B8" s="7" t="inlineStr">
        <is>
          <t>Platform Commission Rate</t>
        </is>
      </c>
      <c r="C8" s="11" t="n">
        <v>0.179</v>
      </c>
      <c r="D8" s="9" t="inlineStr">
        <is>
          <t>Edit this value</t>
        </is>
      </c>
    </row>
    <row r="9">
      <c r="A9" s="6" t="inlineStr">
        <is>
          <t>E</t>
        </is>
      </c>
      <c r="B9" s="7" t="inlineStr">
        <is>
          <t>FBA / Storage Fee per Unit</t>
        </is>
      </c>
      <c r="C9" s="10" t="n">
        <v>95</v>
      </c>
      <c r="D9" s="9" t="inlineStr">
        <is>
          <t>Edit this value</t>
        </is>
      </c>
    </row>
    <row r="10">
      <c r="A10" s="6" t="inlineStr">
        <is>
          <t>F</t>
        </is>
      </c>
      <c r="B10" s="7" t="inlineStr">
        <is>
          <t>Ad ACoS Target (Ad Cost of Sales)</t>
        </is>
      </c>
      <c r="C10" s="11" t="n">
        <v>0.15</v>
      </c>
      <c r="D10" s="9" t="inlineStr">
        <is>
          <t>Edit this value</t>
        </is>
      </c>
    </row>
    <row r="11">
      <c r="A11" s="6" t="inlineStr">
        <is>
          <t>G</t>
        </is>
      </c>
      <c r="B11" s="7" t="inlineStr">
        <is>
          <t>Return Rate</t>
        </is>
      </c>
      <c r="C11" s="11" t="n">
        <v>0.075</v>
      </c>
      <c r="D11" s="9" t="inlineStr">
        <is>
          <t>Edit this value</t>
        </is>
      </c>
    </row>
    <row r="12">
      <c r="A12" s="6" t="inlineStr">
        <is>
          <t>H</t>
        </is>
      </c>
      <c r="B12" s="7" t="inlineStr">
        <is>
          <t>Residual Value Loss on Return</t>
        </is>
      </c>
      <c r="C12" s="11" t="n">
        <v>0.55</v>
      </c>
      <c r="D12" s="9" t="inlineStr">
        <is>
          <t>Edit this value</t>
        </is>
      </c>
    </row>
    <row r="13">
      <c r="A13" s="6" t="inlineStr">
        <is>
          <t>I</t>
        </is>
      </c>
      <c r="B13" s="7" t="inlineStr">
        <is>
          <t>Payment Processing Fee</t>
        </is>
      </c>
      <c r="C13" s="11" t="n">
        <v>0.025</v>
      </c>
      <c r="D13" s="9" t="inlineStr">
        <is>
          <t>Edit this value</t>
        </is>
      </c>
    </row>
    <row r="14">
      <c r="A14" s="6" t="inlineStr">
        <is>
          <t>J</t>
        </is>
      </c>
      <c r="B14" s="7" t="inlineStr">
        <is>
          <t>Monthly Fixed Overhead</t>
        </is>
      </c>
      <c r="C14" s="10" t="n">
        <v>5500</v>
      </c>
      <c r="D14" s="9" t="inlineStr">
        <is>
          <t>Edit this value</t>
        </is>
      </c>
    </row>
    <row r="15">
      <c r="A15" s="6" t="inlineStr">
        <is>
          <t>K</t>
        </is>
      </c>
      <c r="B15" s="7" t="inlineStr">
        <is>
          <t>Target Monthly Sales Volume (units)</t>
        </is>
      </c>
      <c r="C15" s="12" t="n">
        <v>80</v>
      </c>
      <c r="D15" s="9" t="inlineStr">
        <is>
          <t>Edit this value</t>
        </is>
      </c>
    </row>
    <row r="16">
      <c r="A16" s="6" t="inlineStr">
        <is>
          <t>L</t>
        </is>
      </c>
      <c r="B16" s="7" t="inlineStr">
        <is>
          <t>Inventory Turnover Days</t>
        </is>
      </c>
      <c r="C16" s="12" t="n">
        <v>60</v>
      </c>
      <c r="D16" s="9" t="inlineStr">
        <is>
          <t>Edit this value</t>
        </is>
      </c>
    </row>
    <row r="17">
      <c r="A17" s="6" t="inlineStr">
        <is>
          <t>M</t>
        </is>
      </c>
      <c r="B17" s="7" t="inlineStr">
        <is>
          <t>Monthly Inventory Carrying Cost Rate</t>
        </is>
      </c>
      <c r="C17" s="11" t="n">
        <v>0.02</v>
      </c>
      <c r="D17" s="9" t="inlineStr">
        <is>
          <t>Edit this value</t>
        </is>
      </c>
    </row>
    <row r="18"/>
    <row r="19">
      <c r="A19" s="13" t="inlineStr">
        <is>
          <t>UNIT-LEVEL ECONOMICS</t>
        </is>
      </c>
      <c r="B19" s="14" t="inlineStr"/>
      <c r="C19" s="15" t="inlineStr"/>
      <c r="D19" s="9" t="inlineStr">
        <is>
          <t>Auto-calculated</t>
        </is>
      </c>
    </row>
    <row r="20">
      <c r="A20" s="13" t="inlineStr">
        <is>
          <t>1</t>
        </is>
      </c>
      <c r="B20" s="14" t="inlineStr">
        <is>
          <t>Gross Profit per Unit</t>
        </is>
      </c>
      <c r="C20" s="16">
        <f>C7-C6</f>
        <v/>
      </c>
      <c r="D20" s="9" t="inlineStr">
        <is>
          <t>Auto-calculated</t>
        </is>
      </c>
    </row>
    <row r="21">
      <c r="A21" s="13" t="inlineStr">
        <is>
          <t>2</t>
        </is>
      </c>
      <c r="B21" s="14" t="inlineStr">
        <is>
          <t>Gross Margin %</t>
        </is>
      </c>
      <c r="C21" s="17">
        <f>(C7-C6)/C7</f>
        <v/>
      </c>
      <c r="D21" s="9" t="inlineStr">
        <is>
          <t>Auto-calculated</t>
        </is>
      </c>
    </row>
    <row r="22">
      <c r="A22" s="13" t="inlineStr">
        <is>
          <t>3</t>
        </is>
      </c>
      <c r="B22" s="14" t="inlineStr">
        <is>
          <t>Platform Commission per Unit</t>
        </is>
      </c>
      <c r="C22" s="16">
        <f>C7*C8</f>
        <v/>
      </c>
      <c r="D22" s="9" t="inlineStr">
        <is>
          <t>Auto-calculated</t>
        </is>
      </c>
    </row>
    <row r="23">
      <c r="A23" s="13" t="inlineStr">
        <is>
          <t>4</t>
        </is>
      </c>
      <c r="B23" s="14" t="inlineStr">
        <is>
          <t>Ad Cost per Unit</t>
        </is>
      </c>
      <c r="C23" s="16">
        <f>C7*C10</f>
        <v/>
      </c>
      <c r="D23" s="9" t="inlineStr">
        <is>
          <t>Auto-calculated</t>
        </is>
      </c>
    </row>
    <row r="24">
      <c r="A24" s="13" t="inlineStr">
        <is>
          <t>5</t>
        </is>
      </c>
      <c r="B24" s="14" t="inlineStr">
        <is>
          <t>FBA/Storage Fee per Unit</t>
        </is>
      </c>
      <c r="C24" s="16">
        <f>C9</f>
        <v/>
      </c>
      <c r="D24" s="9" t="inlineStr">
        <is>
          <t>Auto-calculated</t>
        </is>
      </c>
    </row>
    <row r="25">
      <c r="A25" s="13" t="inlineStr">
        <is>
          <t>6</t>
        </is>
      </c>
      <c r="B25" s="14" t="inlineStr">
        <is>
          <t>Return Cost per Unit</t>
        </is>
      </c>
      <c r="C25" s="16">
        <f>C11*(C9+C6*C12)</f>
        <v/>
      </c>
      <c r="D25" s="9" t="inlineStr">
        <is>
          <t>Auto-calculated</t>
        </is>
      </c>
    </row>
    <row r="26">
      <c r="A26" s="13" t="inlineStr">
        <is>
          <t>7</t>
        </is>
      </c>
      <c r="B26" s="14" t="inlineStr">
        <is>
          <t>Payment Processing Fee per Unit</t>
        </is>
      </c>
      <c r="C26" s="16">
        <f>C7*C13</f>
        <v/>
      </c>
      <c r="D26" s="9" t="inlineStr">
        <is>
          <t>Auto-calculated</t>
        </is>
      </c>
    </row>
    <row r="27">
      <c r="A27" s="13" t="inlineStr">
        <is>
          <t>8</t>
        </is>
      </c>
      <c r="B27" s="14" t="inlineStr">
        <is>
          <t>Total Variable Cost per Unit</t>
        </is>
      </c>
      <c r="C27" s="16">
        <f>C6+C22+C23+C24+C25+C26</f>
        <v/>
      </c>
      <c r="D27" s="9" t="inlineStr">
        <is>
          <t>Auto-calculated</t>
        </is>
      </c>
    </row>
    <row r="28">
      <c r="A28" s="13" t="inlineStr">
        <is>
          <t>9</t>
        </is>
      </c>
      <c r="B28" s="14" t="inlineStr">
        <is>
          <t>Contribution Margin per Unit</t>
        </is>
      </c>
      <c r="C28" s="16">
        <f>C7-C27</f>
        <v/>
      </c>
      <c r="D28" s="9" t="inlineStr">
        <is>
          <t>Auto-calculated</t>
        </is>
      </c>
    </row>
    <row r="29">
      <c r="A29" s="13" t="inlineStr">
        <is>
          <t>10</t>
        </is>
      </c>
      <c r="B29" s="14" t="inlineStr">
        <is>
          <t>Net Profit per Unit</t>
        </is>
      </c>
      <c r="C29" s="16">
        <f>C28-C14/C15</f>
        <v/>
      </c>
      <c r="D29" s="9" t="inlineStr">
        <is>
          <t>Auto-calculated</t>
        </is>
      </c>
    </row>
    <row r="30">
      <c r="A30" s="13" t="inlineStr">
        <is>
          <t>11</t>
        </is>
      </c>
      <c r="B30" s="14" t="inlineStr">
        <is>
          <t>Net Margin %</t>
        </is>
      </c>
      <c r="C30" s="17">
        <f>IF(C7=0,0,C29/C7)</f>
        <v/>
      </c>
      <c r="D30" s="9" t="inlineStr">
        <is>
          <t>Auto-calculated</t>
        </is>
      </c>
    </row>
    <row r="31">
      <c r="A31" s="13" t="inlineStr"/>
      <c r="B31" s="14" t="inlineStr"/>
      <c r="C31" s="15" t="inlineStr"/>
      <c r="D31" s="9" t="inlineStr">
        <is>
          <t>Auto-calculated</t>
        </is>
      </c>
    </row>
    <row r="32">
      <c r="A32" s="13" t="inlineStr">
        <is>
          <t>MONTHLY P&amp;L</t>
        </is>
      </c>
      <c r="B32" s="14" t="inlineStr"/>
      <c r="C32" s="15" t="inlineStr"/>
      <c r="D32" s="9" t="inlineStr">
        <is>
          <t>Auto-calculated</t>
        </is>
      </c>
    </row>
    <row r="33">
      <c r="A33" s="13" t="inlineStr">
        <is>
          <t>12</t>
        </is>
      </c>
      <c r="B33" s="14" t="inlineStr">
        <is>
          <t>Monthly Revenue</t>
        </is>
      </c>
      <c r="C33" s="16">
        <f>C15*C7</f>
        <v/>
      </c>
      <c r="D33" s="9" t="inlineStr">
        <is>
          <t>Auto-calculated</t>
        </is>
      </c>
    </row>
    <row r="34">
      <c r="A34" s="13" t="inlineStr">
        <is>
          <t>13</t>
        </is>
      </c>
      <c r="B34" s="14" t="inlineStr">
        <is>
          <t>Monthly Total Variable Costs</t>
        </is>
      </c>
      <c r="C34" s="16">
        <f>C15*C27</f>
        <v/>
      </c>
      <c r="D34" s="9" t="inlineStr">
        <is>
          <t>Auto-calculated</t>
        </is>
      </c>
    </row>
    <row r="35">
      <c r="A35" s="13" t="inlineStr">
        <is>
          <t>14</t>
        </is>
      </c>
      <c r="B35" s="14" t="inlineStr">
        <is>
          <t>Monthly Gross Profit</t>
        </is>
      </c>
      <c r="C35" s="16">
        <f>C15*(C7-C6)</f>
        <v/>
      </c>
      <c r="D35" s="9" t="inlineStr">
        <is>
          <t>Auto-calculated</t>
        </is>
      </c>
    </row>
    <row r="36">
      <c r="A36" s="13" t="inlineStr">
        <is>
          <t>15</t>
        </is>
      </c>
      <c r="B36" s="14" t="inlineStr">
        <is>
          <t>Monthly Fixed Overhead</t>
        </is>
      </c>
      <c r="C36" s="16">
        <f>C14</f>
        <v/>
      </c>
      <c r="D36" s="9" t="inlineStr">
        <is>
          <t>Auto-calculated</t>
        </is>
      </c>
    </row>
    <row r="37">
      <c r="A37" s="13" t="inlineStr">
        <is>
          <t>16</t>
        </is>
      </c>
      <c r="B37" s="14" t="inlineStr">
        <is>
          <t>Monthly Net Profit</t>
        </is>
      </c>
      <c r="C37" s="16">
        <f>C32-C33-C34</f>
        <v/>
      </c>
      <c r="D37" s="9" t="inlineStr">
        <is>
          <t>Auto-calculated</t>
        </is>
      </c>
    </row>
    <row r="38">
      <c r="A38" s="13" t="inlineStr">
        <is>
          <t>17</t>
        </is>
      </c>
      <c r="B38" s="14" t="inlineStr">
        <is>
          <t>Monthly Net Margin %</t>
        </is>
      </c>
      <c r="C38" s="17">
        <f>IF(C32=0,0,C35/C32)</f>
        <v/>
      </c>
      <c r="D38" s="9" t="inlineStr">
        <is>
          <t>Auto-calculated</t>
        </is>
      </c>
    </row>
    <row r="39">
      <c r="A39" s="13" t="inlineStr"/>
      <c r="B39" s="14" t="inlineStr"/>
      <c r="C39" s="15" t="inlineStr"/>
      <c r="D39" s="9" t="inlineStr">
        <is>
          <t>Auto-calculated</t>
        </is>
      </c>
    </row>
    <row r="40">
      <c r="A40" s="13" t="inlineStr">
        <is>
          <t>INVENTORY &amp; RISK METRICS</t>
        </is>
      </c>
      <c r="B40" s="14" t="inlineStr"/>
      <c r="C40" s="15" t="inlineStr"/>
      <c r="D40" s="9" t="inlineStr">
        <is>
          <t>Auto-calculated</t>
        </is>
      </c>
    </row>
    <row r="41">
      <c r="A41" s="13" t="inlineStr">
        <is>
          <t>18</t>
        </is>
      </c>
      <c r="B41" s="14" t="inlineStr">
        <is>
          <t>Inventory Turnover Days</t>
        </is>
      </c>
      <c r="C41" s="18">
        <f>C16</f>
        <v/>
      </c>
      <c r="D41" s="9" t="inlineStr">
        <is>
          <t>Auto-calculated</t>
        </is>
      </c>
    </row>
    <row r="42">
      <c r="A42" s="13" t="inlineStr">
        <is>
          <t>19</t>
        </is>
      </c>
      <c r="B42" s="14" t="inlineStr">
        <is>
          <t>Monthly Inventory Carrying Cost</t>
        </is>
      </c>
      <c r="C42" s="16">
        <f>C15*C6*C17</f>
        <v/>
      </c>
      <c r="D42" s="9" t="inlineStr">
        <is>
          <t>Auto-calculated</t>
        </is>
      </c>
    </row>
    <row r="43">
      <c r="A43" s="13" t="inlineStr">
        <is>
          <t>20</t>
        </is>
      </c>
      <c r="B43" s="14" t="inlineStr">
        <is>
          <t>Break-Even Units per Month</t>
        </is>
      </c>
      <c r="C43" s="18">
        <f>IF(C28=0,"N/A",ROUNDUP(C14/C28,0))</f>
        <v/>
      </c>
      <c r="D43" s="9" t="inlineStr">
        <is>
          <t>Auto-calculated</t>
        </is>
      </c>
    </row>
    <row r="44">
      <c r="A44" s="13" t="inlineStr">
        <is>
          <t>21</t>
        </is>
      </c>
      <c r="B44" s="14" t="inlineStr">
        <is>
          <t>Break-Even Revenue per Month</t>
        </is>
      </c>
      <c r="C44" s="16">
        <f>IF(C39="N/A","N/A",C39*C7)</f>
        <v/>
      </c>
      <c r="D44" s="9" t="inlineStr">
        <is>
          <t>Auto-calculated</t>
        </is>
      </c>
    </row>
    <row r="45">
      <c r="A45" s="13" t="inlineStr">
        <is>
          <t>22</t>
        </is>
      </c>
      <c r="B45" s="14" t="inlineStr">
        <is>
          <t>Cash-Flow Positive?</t>
        </is>
      </c>
      <c r="C45" s="19">
        <f>IF(C35&gt;0,"YES","NO – RISK")</f>
        <v/>
      </c>
      <c r="D45" s="9" t="inlineStr">
        <is>
          <t>Auto-calculated</t>
        </is>
      </c>
    </row>
    <row r="46">
      <c r="A46" s="13" t="inlineStr">
        <is>
          <t>23</t>
        </is>
      </c>
      <c r="B46" s="14" t="inlineStr">
        <is>
          <t>Profitability Rating</t>
        </is>
      </c>
      <c r="C46" s="19">
        <f>IF(C30&lt;0,"LOSS",IF(C30&lt;0.05,"LOW",IF(C30&lt;0.1,"MODERATE","HEALTHY")))</f>
        <v/>
      </c>
      <c r="D46" s="9" t="inlineStr">
        <is>
          <t>Auto-calculated</t>
        </is>
      </c>
    </row>
    <row r="47">
      <c r="A47" s="13" t="inlineStr">
        <is>
          <t>24</t>
        </is>
      </c>
      <c r="B47" s="14" t="inlineStr">
        <is>
          <t>Inventory Risk Rating</t>
        </is>
      </c>
      <c r="C47" s="19">
        <f>IF(C16&gt;90,"HIGH – Slow Moving",IF(C16&gt;60,"MODERATE","HEALTHY"))</f>
        <v/>
      </c>
      <c r="D47" s="9" t="inlineStr">
        <is>
          <t>Auto-calculated</t>
        </is>
      </c>
    </row>
    <row r="48">
      <c r="A48" s="13" t="inlineStr">
        <is>
          <t>25</t>
        </is>
      </c>
      <c r="B48" s="14" t="inlineStr">
        <is>
          <t>Platform Fee Burden %</t>
        </is>
      </c>
      <c r="C48" s="17">
        <f>C8+C10+C13</f>
        <v/>
      </c>
      <c r="D48" s="9" t="inlineStr">
        <is>
          <t>Auto-calculated</t>
        </is>
      </c>
    </row>
  </sheetData>
  <mergeCells count="3">
    <mergeCell ref="A1:D1"/>
    <mergeCell ref="A4:D4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2026-06-16T01:25:24Z</dcterms:created>
  <dcterms:modified xmlns:dcterms="http://purl.org/dc/terms/" xmlns:xsi="http://www.w3.org/2001/XMLSchema-instance" xsi:type="dcterms:W3CDTF">2026-06-16T01:27:55Z</dcterms:modified>
</cp:coreProperties>
</file>